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aria van der Ende\Desktop\"/>
    </mc:Choice>
  </mc:AlternateContent>
  <xr:revisionPtr revIDLastSave="0" documentId="8_{B48FE435-011B-4590-9972-BDE30D016E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ico score" sheetId="2" r:id="rId1"/>
    <sheet name="Tabellen" sheetId="1" r:id="rId2"/>
  </sheets>
  <definedNames>
    <definedName name="_xlnm.Print_Area" localSheetId="0">'Risico score'!$A$1:$D$27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7" i="2" l="1"/>
  <c r="C19" i="2"/>
  <c r="C17" i="2"/>
  <c r="C7" i="2"/>
  <c r="D19" i="2" l="1"/>
  <c r="C18" i="2"/>
  <c r="D9" i="2"/>
  <c r="C9" i="2"/>
  <c r="D8" i="2"/>
  <c r="C8" i="2"/>
  <c r="D20" i="2" l="1"/>
  <c r="B20" i="2" s="1"/>
  <c r="D10" i="2"/>
  <c r="C23" i="2" l="1"/>
  <c r="C21" i="2"/>
  <c r="C20" i="2"/>
  <c r="B10" i="2"/>
  <c r="C11" i="2" l="1"/>
  <c r="C10" i="2"/>
  <c r="D26" i="2"/>
  <c r="C26" i="2" s="1"/>
  <c r="B26" i="2" l="1"/>
</calcChain>
</file>

<file path=xl/sharedStrings.xml><?xml version="1.0" encoding="utf-8"?>
<sst xmlns="http://schemas.openxmlformats.org/spreadsheetml/2006/main" count="73" uniqueCount="59">
  <si>
    <t>Bepaling risico score</t>
  </si>
  <si>
    <t>Scenario</t>
  </si>
  <si>
    <t>score</t>
  </si>
  <si>
    <t>Waarschijnlijkheid</t>
  </si>
  <si>
    <t>Blootstelling</t>
  </si>
  <si>
    <t>Effect</t>
  </si>
  <si>
    <t>Risico score</t>
  </si>
  <si>
    <t>actie</t>
  </si>
  <si>
    <t>Beheersmaatregel</t>
  </si>
  <si>
    <t>Nieuwe risico score</t>
  </si>
  <si>
    <t>Kosten maatregel</t>
  </si>
  <si>
    <t>Rechtvaardiging</t>
  </si>
  <si>
    <t>Omschrijving</t>
  </si>
  <si>
    <t>Te verwachten, komt in accommodatie wekelijks voor</t>
  </si>
  <si>
    <t>Zeer wel mogelijk, komt in accommodatie enkele keren/jaar voor</t>
  </si>
  <si>
    <t>Ongewoon, minder dan 1x /jaar gebeurt in accommodatie</t>
  </si>
  <si>
    <t>Onwaarschijnlijk, maar mogelijk minder 1x / 10 jaar in accommodatie</t>
  </si>
  <si>
    <t>Denkbaar, maar onwaarschijnlijk, van gehoord in bedrijfstak/branche</t>
  </si>
  <si>
    <t>Praktisch onmogelijk, nooit van gehoord binnen bedrijfstak</t>
  </si>
  <si>
    <t>Bijna niet denkbaar, nooit van gehoord</t>
  </si>
  <si>
    <t>Zeer lang en/of zeer frequent, diverse keren per dag</t>
  </si>
  <si>
    <t>Lang en/of frequent, regelmatig/dagelijks</t>
  </si>
  <si>
    <t>Middellang en/of geregeld, wekelijks</t>
  </si>
  <si>
    <t>Kort en/of af en toe, maandelijks</t>
  </si>
  <si>
    <t>Zeer kort en/of zelden, enkele keren per jaar</t>
  </si>
  <si>
    <t>Extreem kort en/of zeer zelden, minder dan 1x /jaar</t>
  </si>
  <si>
    <t>Catastrofe, vele doden (of schade &gt;30 mln€)</t>
  </si>
  <si>
    <t>Ramp, enkele doden (of schade &gt;3 mln€)</t>
  </si>
  <si>
    <t>Zeer ernstig, één dode (of schade &gt;300 k€)</t>
  </si>
  <si>
    <t>Ernstig, onomkeerbaar effect (invaliditeit) (of schade &gt;30 k€)</t>
  </si>
  <si>
    <t>Belangrijk, letsel met verzuim (of schade &gt;3 k€)</t>
  </si>
  <si>
    <t>Gering, letsel zonder verzuim (of schade &gt;300 €)</t>
  </si>
  <si>
    <t>Actie</t>
  </si>
  <si>
    <t>Zeer hoog risico</t>
  </si>
  <si>
    <t>R &gt; 400</t>
  </si>
  <si>
    <t>Activiteit staken</t>
  </si>
  <si>
    <t>Hoog risico</t>
  </si>
  <si>
    <t>200 &lt; R &lt; 400</t>
  </si>
  <si>
    <t>Correctie vereist</t>
  </si>
  <si>
    <t>Belangrijk risico</t>
  </si>
  <si>
    <t>75 &lt; R &lt; 200</t>
  </si>
  <si>
    <t>Correctie nodig</t>
  </si>
  <si>
    <t>Mogelijk risico</t>
  </si>
  <si>
    <t>20 &lt; R &lt; 75</t>
  </si>
  <si>
    <t>Heeft aandacht nodig</t>
  </si>
  <si>
    <t>Laag risico</t>
  </si>
  <si>
    <t>R &lt; 20</t>
  </si>
  <si>
    <t>Wellicht acceptabel</t>
  </si>
  <si>
    <t>Rechtvaardigingsfactor</t>
  </si>
  <si>
    <t>Maatregel is twijfelachtig, kleine reductie in risico score. Rechtvaardigt niet de geleverde inspanning</t>
  </si>
  <si>
    <t>&lt;10</t>
  </si>
  <si>
    <t>Maatregel is rechtvaardig</t>
  </si>
  <si>
    <t>10-20</t>
  </si>
  <si>
    <t>Zeer waardevolle risicobeperkende maatregel</t>
  </si>
  <si>
    <t>&gt;20</t>
  </si>
  <si>
    <t>Effect maatregel</t>
  </si>
  <si>
    <t>Vul de licht grijze cellen in. Sommigen hebben een pull-down menu waar je uit moet kiezen, dit menu wordt geactiveerd zodra je op de cel gaat staan, Je krijgt dan ook een korte toelichting wat je kunt kiezen.</t>
  </si>
  <si>
    <t>opm</t>
  </si>
  <si>
    <t>procedures en protocollen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</si>
</sst>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Myriad Pro Light"/>
      <family val="2"/>
    </font>
    <font>
      <sz val="11"/>
      <color theme="0"/>
      <name val="Myriad Pro Light"/>
      <family val="2"/>
    </font>
    <font>
      <b/>
      <sz val="14"/>
      <color theme="0"/>
      <name val="Myriad Pro Light"/>
      <family val="2"/>
    </font>
    <font>
      <sz val="11"/>
      <color theme="1"/>
      <name val="Calibri"/>
      <family val="2"/>
      <scheme val="minor"/>
    </font>
    <font>
      <sz val="11"/>
      <name val="Myriad Pro Light"/>
      <family val="2"/>
    </font>
    <font>
      <b/>
      <sz val="11"/>
      <color theme="1"/>
      <name val="Myriad Pro Ligh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6" fillId="0" borderId="0" xfId="0" applyFont="1"/>
    <xf numFmtId="2" fontId="0" fillId="0" borderId="0" xfId="0" quotePrefix="1" applyNumberFormat="1"/>
    <xf numFmtId="0" fontId="7" fillId="0" borderId="0" xfId="0" applyFont="1"/>
    <xf numFmtId="0" fontId="0" fillId="0" borderId="0" xfId="0" applyAlignment="1">
      <alignment wrapText="1"/>
    </xf>
    <xf numFmtId="0" fontId="5" fillId="3" borderId="0" xfId="0" applyFont="1" applyFill="1" applyAlignment="1">
      <alignment horizontal="center"/>
    </xf>
    <xf numFmtId="44" fontId="1" fillId="3" borderId="0" xfId="2" applyFont="1" applyFill="1" applyAlignment="1">
      <alignment horizontal="left"/>
    </xf>
    <xf numFmtId="1" fontId="1" fillId="0" borderId="0" xfId="0" applyNumberFormat="1" applyFont="1" applyAlignment="1">
      <alignment horizontal="center"/>
    </xf>
    <xf numFmtId="9" fontId="1" fillId="0" borderId="0" xfId="1" applyFont="1" applyFill="1" applyAlignment="1">
      <alignment horizontal="left"/>
    </xf>
    <xf numFmtId="0" fontId="1" fillId="3" borderId="2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Procent" xfId="1" builtinId="5"/>
    <cellStyle name="Standaard" xfId="0" builtinId="0"/>
    <cellStyle name="Valuta" xfId="2" builtinId="4"/>
  </cellStyles>
  <dxfs count="13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RowColHeaders="0" tabSelected="1" topLeftCell="A10" zoomScale="150" zoomScaleNormal="150" workbookViewId="0">
      <selection activeCell="G12" sqref="G12"/>
    </sheetView>
  </sheetViews>
  <sheetFormatPr defaultColWidth="9.109375" defaultRowHeight="13.8"/>
  <cols>
    <col min="1" max="1" width="18.88671875" style="1" bestFit="1" customWidth="1"/>
    <col min="2" max="2" width="3.6640625" style="1" customWidth="1"/>
    <col min="3" max="3" width="65.6640625" style="1" customWidth="1"/>
    <col min="4" max="16384" width="9.109375" style="1"/>
  </cols>
  <sheetData>
    <row r="1" spans="1:5" ht="17.399999999999999">
      <c r="A1" s="7"/>
      <c r="B1" s="8"/>
      <c r="C1" s="8" t="s">
        <v>0</v>
      </c>
      <c r="D1" s="8"/>
    </row>
    <row r="3" spans="1:5" ht="30" customHeight="1">
      <c r="A3" s="20" t="s">
        <v>56</v>
      </c>
      <c r="B3" s="21"/>
      <c r="C3" s="21"/>
      <c r="D3" s="21"/>
      <c r="E3" s="12"/>
    </row>
    <row r="5" spans="1:5" s="2" customFormat="1" ht="60" customHeight="1">
      <c r="A5" s="2" t="s">
        <v>1</v>
      </c>
      <c r="B5" s="17"/>
      <c r="C5" s="18"/>
      <c r="D5" s="19"/>
    </row>
    <row r="6" spans="1:5">
      <c r="D6" s="1" t="s">
        <v>2</v>
      </c>
    </row>
    <row r="7" spans="1:5">
      <c r="A7" s="1" t="s">
        <v>3</v>
      </c>
      <c r="B7" s="13"/>
      <c r="C7" s="1" t="e">
        <f>VLOOKUP(B7,Tabellen!$A$3:$C$9,2,FALSE)</f>
        <v>#N/A</v>
      </c>
      <c r="D7" s="3" t="e">
        <f>VLOOKUP($B$7,Tabellen!$A$3:$C$9,3)</f>
        <v>#N/A</v>
      </c>
    </row>
    <row r="8" spans="1:5">
      <c r="A8" s="1" t="s">
        <v>4</v>
      </c>
      <c r="B8" s="13"/>
      <c r="C8" s="1" t="e">
        <f>VLOOKUP($B$8,Tabellen!$A$12:$C$17,2)</f>
        <v>#N/A</v>
      </c>
      <c r="D8" s="3" t="e">
        <f>VLOOKUP($B$8,Tabellen!$A$12:$C$17,3)</f>
        <v>#N/A</v>
      </c>
    </row>
    <row r="9" spans="1:5" ht="14.4" thickBot="1">
      <c r="A9" s="1" t="s">
        <v>5</v>
      </c>
      <c r="B9" s="13"/>
      <c r="C9" s="1" t="e">
        <f>VLOOKUP($B$9,Tabellen!$A$20:$C$25,2)</f>
        <v>#N/A</v>
      </c>
      <c r="D9" s="3" t="e">
        <f>VLOOKUP($B$9,Tabellen!$A$20:$C$25,3)</f>
        <v>#N/A</v>
      </c>
    </row>
    <row r="10" spans="1:5" ht="14.4" thickTop="1">
      <c r="A10" s="5" t="s">
        <v>6</v>
      </c>
      <c r="B10" s="4" t="e">
        <f>IF('Risico score'!D10&lt;20,Tabellen!A32,IF('Risico score'!D10&lt;75,Tabellen!A31,IF('Risico score'!D10&lt;200,Tabellen!A30,IF('Risico score'!D10&lt;400,Tabellen!A29,Tabellen!A28))))</f>
        <v>#N/A</v>
      </c>
      <c r="C10" s="5" t="e">
        <f>VLOOKUP($B$10,Tabellen!$A$28:$D$32,2)</f>
        <v>#N/A</v>
      </c>
      <c r="D10" s="4" t="e">
        <f>D7*D8*D9</f>
        <v>#N/A</v>
      </c>
    </row>
    <row r="11" spans="1:5">
      <c r="A11" s="6" t="s">
        <v>7</v>
      </c>
      <c r="C11" s="1" t="e">
        <f>VLOOKUP($B$10,Tabellen!$A$28:$D$32,4)</f>
        <v>#N/A</v>
      </c>
    </row>
    <row r="14" spans="1:5" ht="60" customHeight="1">
      <c r="A14" s="2" t="s">
        <v>8</v>
      </c>
      <c r="B14" s="17"/>
      <c r="C14" s="18"/>
      <c r="D14" s="19"/>
      <c r="E14" s="2"/>
    </row>
    <row r="15" spans="1:5">
      <c r="A15" s="1" t="s">
        <v>57</v>
      </c>
    </row>
    <row r="16" spans="1:5">
      <c r="A16" s="9" t="s">
        <v>9</v>
      </c>
      <c r="D16" s="1" t="s">
        <v>2</v>
      </c>
    </row>
    <row r="17" spans="1:4">
      <c r="A17" s="1" t="s">
        <v>3</v>
      </c>
      <c r="B17" s="13"/>
      <c r="C17" s="1" t="e">
        <f>VLOOKUP($B$17,Tabellen!$A$3:$C$9,2)</f>
        <v>#N/A</v>
      </c>
      <c r="D17" s="3" t="e">
        <f>VLOOKUP($B$17,Tabellen!$A$3:$C$9,3)</f>
        <v>#N/A</v>
      </c>
    </row>
    <row r="18" spans="1:4">
      <c r="A18" s="1" t="s">
        <v>4</v>
      </c>
      <c r="B18" s="13"/>
      <c r="C18" s="1" t="e">
        <f>VLOOKUP($B$18,Tabellen!$A$12:$C$17,2)</f>
        <v>#N/A</v>
      </c>
      <c r="D18" s="3" t="e">
        <f>VLOOKUP($B$18,Tabellen!$A$12:$C$17,3)</f>
        <v>#N/A</v>
      </c>
    </row>
    <row r="19" spans="1:4" ht="14.4" thickBot="1">
      <c r="A19" s="1" t="s">
        <v>5</v>
      </c>
      <c r="B19" s="13"/>
      <c r="C19" s="1" t="e">
        <f>VLOOKUP($B$19,Tabellen!$A$20:$C$25,2)</f>
        <v>#N/A</v>
      </c>
      <c r="D19" s="3" t="e">
        <f>VLOOKUP($B$19,Tabellen!$A$20:$C$25,3)</f>
        <v>#N/A</v>
      </c>
    </row>
    <row r="20" spans="1:4" ht="14.4" thickTop="1">
      <c r="A20" s="5" t="s">
        <v>6</v>
      </c>
      <c r="B20" s="4" t="e">
        <f>IF('Risico score'!D20&lt;20,Tabellen!A32,IF('Risico score'!D20&lt;75,Tabellen!A31,IF('Risico score'!D20&lt;200,Tabellen!A30,IF('Risico score'!D20&lt;400,Tabellen!A29,Tabellen!A28))))</f>
        <v>#N/A</v>
      </c>
      <c r="C20" s="5" t="e">
        <f>VLOOKUP($B$20,Tabellen!$A$28:$D$32,2)</f>
        <v>#N/A</v>
      </c>
      <c r="D20" s="4" t="e">
        <f>D17*D18*D19</f>
        <v>#N/A</v>
      </c>
    </row>
    <row r="21" spans="1:4">
      <c r="A21" s="6" t="s">
        <v>7</v>
      </c>
      <c r="C21" s="1" t="e">
        <f>VLOOKUP($B$20,Tabellen!$A$28:$D$32,4)</f>
        <v>#N/A</v>
      </c>
    </row>
    <row r="23" spans="1:4">
      <c r="A23" s="1" t="s">
        <v>55</v>
      </c>
      <c r="C23" s="16" t="e">
        <f>1-D20/D10</f>
        <v>#N/A</v>
      </c>
    </row>
    <row r="24" spans="1:4">
      <c r="A24" s="1" t="s">
        <v>10</v>
      </c>
      <c r="C24" s="14"/>
    </row>
    <row r="26" spans="1:4">
      <c r="A26" s="1" t="s">
        <v>11</v>
      </c>
      <c r="B26" s="3" t="e">
        <f>IF('Risico score'!D26&lt;10,Tabellen!A35,IF('Risico score'!D26&lt;20,Tabellen!A36,Tabellen!A37))</f>
        <v>#N/A</v>
      </c>
      <c r="C26" s="22" t="e">
        <f>IF(D26&lt;10,Tabellen!B35,IF('Risico score'!D26&lt;20,Tabellen!B36,Tabellen!B37))</f>
        <v>#N/A</v>
      </c>
      <c r="D26" s="15" t="e">
        <f>D10*C23/((C24/100)^(1/3))</f>
        <v>#N/A</v>
      </c>
    </row>
    <row r="27" spans="1:4">
      <c r="C27" s="23"/>
    </row>
    <row r="29" spans="1:4">
      <c r="A29" s="1" t="s">
        <v>58</v>
      </c>
    </row>
  </sheetData>
  <mergeCells count="4">
    <mergeCell ref="B14:D14"/>
    <mergeCell ref="B5:D5"/>
    <mergeCell ref="A3:D3"/>
    <mergeCell ref="C26:C27"/>
  </mergeCells>
  <conditionalFormatting sqref="B20:C21">
    <cfRule type="expression" dxfId="12" priority="9">
      <formula>$B$20=5</formula>
    </cfRule>
    <cfRule type="expression" dxfId="11" priority="10">
      <formula>$B$20=4</formula>
    </cfRule>
    <cfRule type="expression" dxfId="10" priority="11">
      <formula>$B$20=3</formula>
    </cfRule>
    <cfRule type="expression" dxfId="9" priority="12">
      <formula>$B$20=2</formula>
    </cfRule>
    <cfRule type="expression" dxfId="8" priority="13">
      <formula>$B$20=1</formula>
    </cfRule>
  </conditionalFormatting>
  <conditionalFormatting sqref="B10:C11">
    <cfRule type="expression" dxfId="7" priority="4">
      <formula>$B$10=5</formula>
    </cfRule>
    <cfRule type="expression" dxfId="6" priority="5">
      <formula>$B$10=4</formula>
    </cfRule>
    <cfRule type="expression" dxfId="5" priority="6">
      <formula>$B$10=3</formula>
    </cfRule>
    <cfRule type="expression" dxfId="4" priority="7">
      <formula>$B$10=2</formula>
    </cfRule>
    <cfRule type="expression" dxfId="3" priority="8">
      <formula>$B$10=1</formula>
    </cfRule>
  </conditionalFormatting>
  <conditionalFormatting sqref="B26:C27">
    <cfRule type="expression" dxfId="2" priority="2">
      <formula>$B$26=2</formula>
    </cfRule>
    <cfRule type="expression" dxfId="1" priority="1">
      <formula>$B$26=3</formula>
    </cfRule>
    <cfRule type="expression" dxfId="0" priority="3">
      <formula>$B$26=1</formula>
    </cfRule>
  </conditionalFormatting>
  <dataValidations count="1">
    <dataValidation allowBlank="1" showInputMessage="1" sqref="C7" xr:uid="{00000000-0002-0000-0000-000000000000}"/>
  </dataValidations>
  <pageMargins left="0.23622047244094491" right="0.23622047244094491" top="0.74803149606299213" bottom="0.74803149606299213" header="0.31496062992125984" footer="0.51181102362204722"/>
  <pageSetup paperSize="9" orientation="portrait" horizontalDpi="1200" verticalDpi="1200" r:id="rId1"/>
  <headerFooter>
    <oddHeader>&amp;C&amp;"Myriad Pro,Vet"&amp;14Borging Hygiene en Veiligheid</oddHeader>
    <oddFooter>&amp;L&amp;G&amp;C&amp;G&amp;R&amp;G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Waarschijnlijkheid" prompt="Wat is de kans dat dit scenario gebeurt?_x000a_1 = te verwachten, wekelijks_x000a_2 = zeer wel mogelijk, &gt;1x/jaar_x000a_3 = ongewoon, &lt;1x/jaar_x000a_4 = onwaarschijnlijk, &lt;1x/10 jaar_x000a_5 = denkbaar, gebeurt in branche_x000a_6 = praktisch onmogelijk, niet in branche_x000a_7 = nooit van gehoord" xr:uid="{00000000-0002-0000-0000-000001000000}">
          <x14:formula1>
            <xm:f>Tabellen!$A$3:$A$9</xm:f>
          </x14:formula1>
          <xm:sqref>B7 B17</xm:sqref>
        </x14:dataValidation>
        <x14:dataValidation type="list" allowBlank="1" showInputMessage="1" showErrorMessage="1" promptTitle="Blootstelling" prompt="Wat is de kans dat dit scenario een gebruiker treft?_x000a_1 = diverse x /dag_x000a_2 = dagelijks_x000a_3 = wekelijks_x000a_4 = maandelijks_x000a_5 = enkele x /jaar_x000a_6 = minder dan 1x /jaar" xr:uid="{00000000-0002-0000-0000-000002000000}">
          <x14:formula1>
            <xm:f>Tabellen!$A$12:$A$17</xm:f>
          </x14:formula1>
          <xm:sqref>B8 B18</xm:sqref>
        </x14:dataValidation>
        <x14:dataValidation type="list" allowBlank="1" showInputMessage="1" showErrorMessage="1" promptTitle="Effect" prompt="Wat is het effect als dit scenario gebeurt?_x000a_1 = vele doden of &gt;30mln€_x000a_2 = enkele doden of &gt; 3 mln€_x000a_3 = 1 dode of &gt;300 k€_x000a_4 = invaliditeit of &gt;30 k€_x000a_5 = letsel met erzuim of &gt; 3 k€_x000a_6 = letsel zonder verzuim of &gt;300 €" xr:uid="{00000000-0002-0000-0000-000003000000}">
          <x14:formula1>
            <xm:f>Tabellen!$A$20:$A$25</xm:f>
          </x14:formula1>
          <xm:sqref>B9 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7"/>
  <sheetViews>
    <sheetView workbookViewId="0"/>
  </sheetViews>
  <sheetFormatPr defaultRowHeight="14.4"/>
  <cols>
    <col min="2" max="2" width="72.109375" bestFit="1" customWidth="1"/>
    <col min="3" max="3" width="17.6640625" bestFit="1" customWidth="1"/>
    <col min="6" max="6" width="10" bestFit="1" customWidth="1"/>
  </cols>
  <sheetData>
    <row r="2" spans="1:3">
      <c r="B2" s="11" t="s">
        <v>12</v>
      </c>
      <c r="C2" s="11" t="s">
        <v>3</v>
      </c>
    </row>
    <row r="3" spans="1:3">
      <c r="A3">
        <v>1</v>
      </c>
      <c r="B3" t="s">
        <v>13</v>
      </c>
      <c r="C3">
        <v>10</v>
      </c>
    </row>
    <row r="4" spans="1:3">
      <c r="A4">
        <v>2</v>
      </c>
      <c r="B4" t="s">
        <v>14</v>
      </c>
      <c r="C4">
        <v>6</v>
      </c>
    </row>
    <row r="5" spans="1:3">
      <c r="A5">
        <v>3</v>
      </c>
      <c r="B5" t="s">
        <v>15</v>
      </c>
      <c r="C5">
        <v>3</v>
      </c>
    </row>
    <row r="6" spans="1:3">
      <c r="A6">
        <v>4</v>
      </c>
      <c r="B6" t="s">
        <v>16</v>
      </c>
      <c r="C6">
        <v>1</v>
      </c>
    </row>
    <row r="7" spans="1:3">
      <c r="A7">
        <v>5</v>
      </c>
      <c r="B7" t="s">
        <v>17</v>
      </c>
      <c r="C7">
        <v>0.5</v>
      </c>
    </row>
    <row r="8" spans="1:3">
      <c r="A8">
        <v>6</v>
      </c>
      <c r="B8" t="s">
        <v>18</v>
      </c>
      <c r="C8">
        <v>0.2</v>
      </c>
    </row>
    <row r="9" spans="1:3">
      <c r="A9">
        <v>7</v>
      </c>
      <c r="B9" t="s">
        <v>19</v>
      </c>
      <c r="C9">
        <v>0.1</v>
      </c>
    </row>
    <row r="11" spans="1:3">
      <c r="B11" s="11" t="s">
        <v>12</v>
      </c>
      <c r="C11" s="11" t="s">
        <v>4</v>
      </c>
    </row>
    <row r="12" spans="1:3">
      <c r="A12">
        <v>1</v>
      </c>
      <c r="B12" t="s">
        <v>20</v>
      </c>
      <c r="C12">
        <v>10</v>
      </c>
    </row>
    <row r="13" spans="1:3">
      <c r="A13">
        <v>2</v>
      </c>
      <c r="B13" t="s">
        <v>21</v>
      </c>
      <c r="C13">
        <v>6</v>
      </c>
    </row>
    <row r="14" spans="1:3">
      <c r="A14">
        <v>3</v>
      </c>
      <c r="B14" t="s">
        <v>22</v>
      </c>
      <c r="C14">
        <v>3</v>
      </c>
    </row>
    <row r="15" spans="1:3">
      <c r="A15">
        <v>4</v>
      </c>
      <c r="B15" t="s">
        <v>23</v>
      </c>
      <c r="C15">
        <v>2</v>
      </c>
    </row>
    <row r="16" spans="1:3">
      <c r="A16">
        <v>5</v>
      </c>
      <c r="B16" t="s">
        <v>24</v>
      </c>
      <c r="C16">
        <v>1</v>
      </c>
    </row>
    <row r="17" spans="1:4">
      <c r="A17">
        <v>6</v>
      </c>
      <c r="B17" t="s">
        <v>25</v>
      </c>
      <c r="C17">
        <v>0.5</v>
      </c>
    </row>
    <row r="19" spans="1:4">
      <c r="B19" s="11" t="s">
        <v>12</v>
      </c>
      <c r="C19" s="11" t="s">
        <v>5</v>
      </c>
    </row>
    <row r="20" spans="1:4">
      <c r="A20">
        <v>1</v>
      </c>
      <c r="B20" t="s">
        <v>26</v>
      </c>
      <c r="C20">
        <v>100</v>
      </c>
    </row>
    <row r="21" spans="1:4">
      <c r="A21">
        <v>2</v>
      </c>
      <c r="B21" t="s">
        <v>27</v>
      </c>
      <c r="C21">
        <v>40</v>
      </c>
    </row>
    <row r="22" spans="1:4">
      <c r="A22">
        <v>3</v>
      </c>
      <c r="B22" t="s">
        <v>28</v>
      </c>
      <c r="C22">
        <v>15</v>
      </c>
    </row>
    <row r="23" spans="1:4">
      <c r="A23">
        <v>4</v>
      </c>
      <c r="B23" t="s">
        <v>29</v>
      </c>
      <c r="C23">
        <v>7</v>
      </c>
    </row>
    <row r="24" spans="1:4">
      <c r="A24">
        <v>5</v>
      </c>
      <c r="B24" t="s">
        <v>30</v>
      </c>
      <c r="C24">
        <v>3</v>
      </c>
    </row>
    <row r="25" spans="1:4">
      <c r="A25">
        <v>6</v>
      </c>
      <c r="B25" t="s">
        <v>31</v>
      </c>
      <c r="C25">
        <v>1</v>
      </c>
    </row>
    <row r="27" spans="1:4">
      <c r="B27" s="11" t="s">
        <v>12</v>
      </c>
      <c r="C27" s="11" t="s">
        <v>6</v>
      </c>
      <c r="D27" s="11" t="s">
        <v>32</v>
      </c>
    </row>
    <row r="28" spans="1:4">
      <c r="A28">
        <v>1</v>
      </c>
      <c r="B28" t="s">
        <v>33</v>
      </c>
      <c r="C28" t="s">
        <v>34</v>
      </c>
      <c r="D28" t="s">
        <v>35</v>
      </c>
    </row>
    <row r="29" spans="1:4">
      <c r="A29">
        <v>2</v>
      </c>
      <c r="B29" t="s">
        <v>36</v>
      </c>
      <c r="C29" t="s">
        <v>37</v>
      </c>
      <c r="D29" t="s">
        <v>38</v>
      </c>
    </row>
    <row r="30" spans="1:4">
      <c r="A30">
        <v>3</v>
      </c>
      <c r="B30" t="s">
        <v>39</v>
      </c>
      <c r="C30" t="s">
        <v>40</v>
      </c>
      <c r="D30" t="s">
        <v>41</v>
      </c>
    </row>
    <row r="31" spans="1:4">
      <c r="A31">
        <v>4</v>
      </c>
      <c r="B31" t="s">
        <v>42</v>
      </c>
      <c r="C31" t="s">
        <v>43</v>
      </c>
      <c r="D31" t="s">
        <v>44</v>
      </c>
    </row>
    <row r="32" spans="1:4">
      <c r="A32">
        <v>5</v>
      </c>
      <c r="B32" t="s">
        <v>45</v>
      </c>
      <c r="C32" t="s">
        <v>46</v>
      </c>
      <c r="D32" t="s">
        <v>47</v>
      </c>
    </row>
    <row r="34" spans="1:3">
      <c r="B34" s="11" t="s">
        <v>11</v>
      </c>
      <c r="C34" s="11" t="s">
        <v>48</v>
      </c>
    </row>
    <row r="35" spans="1:3">
      <c r="A35">
        <v>1</v>
      </c>
      <c r="B35" t="s">
        <v>49</v>
      </c>
      <c r="C35" t="s">
        <v>50</v>
      </c>
    </row>
    <row r="36" spans="1:3">
      <c r="A36">
        <v>2</v>
      </c>
      <c r="B36" t="s">
        <v>51</v>
      </c>
      <c r="C36" s="10" t="s">
        <v>52</v>
      </c>
    </row>
    <row r="37" spans="1:3">
      <c r="A37">
        <v>3</v>
      </c>
      <c r="B37" t="s">
        <v>53</v>
      </c>
      <c r="C3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Risico score</vt:lpstr>
      <vt:lpstr>Tabellen</vt:lpstr>
      <vt:lpstr>'Risico score'!Afdrukbereik</vt:lpstr>
    </vt:vector>
  </TitlesOfParts>
  <Manager/>
  <Company>Hellebrekers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Risico Score Rekenblad</dc:title>
  <dc:subject>Bijlage Cursus Borging Hygiene en Veiligheid</dc:subject>
  <dc:creator>Maarten Keuten</dc:creator>
  <cp:keywords/>
  <dc:description/>
  <cp:lastModifiedBy>Maria van de Scheur</cp:lastModifiedBy>
  <cp:revision/>
  <dcterms:created xsi:type="dcterms:W3CDTF">2019-09-21T13:23:25Z</dcterms:created>
  <dcterms:modified xsi:type="dcterms:W3CDTF">2022-02-24T12:57:10Z</dcterms:modified>
  <cp:category/>
  <cp:contentStatus/>
</cp:coreProperties>
</file>